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tart_Here" sheetId="1" r:id="rId1"/>
    <sheet name="Inputs" sheetId="2" r:id="rId2"/>
    <sheet name="Formula_Examples" sheetId="3" r:id="rId3"/>
    <sheet name="Bonus_Tips" sheetId="4" r:id="rId4"/>
  </sheets>
  <definedNames>
    <definedName name="CardAPR">Inputs!$B$5</definedName>
    <definedName name="CardBalance">Inputs!$B$4</definedName>
    <definedName name="PaymentOne">Inputs!$B$8</definedName>
    <definedName name="PaymentTwo">Inputs!$B$9</definedName>
    <definedName name="ReferencePayment">Inputs!$B$12</definedName>
    <definedName name="StatusOpen">Inputs!$B$11</definedName>
    <definedName name="StatusZero">Inputs!$B$10</definedName>
    <definedName name="TargetMonths">Inputs!$B$6</definedName>
    <definedName name="TestPayment">Inputs!$B$7</definedName>
  </definedNames>
  <calcPr calcId="124519" fullCalcOnLoad="1"/>
</workbook>
</file>

<file path=xl/sharedStrings.xml><?xml version="1.0" encoding="utf-8"?>
<sst xmlns="http://schemas.openxmlformats.org/spreadsheetml/2006/main" count="74" uniqueCount="67">
  <si>
    <t>Excel Debt Formula Reference</t>
  </si>
  <si>
    <t>Website</t>
  </si>
  <si>
    <t>Debt Payoff Spreadsheet</t>
  </si>
  <si>
    <t>Who It Helps</t>
  </si>
  <si>
    <t>A live formula workbook for readers who want to see which Excel functions actually drive a debt payoff template and what each one returns with real numbers.</t>
  </si>
  <si>
    <t>About This Template</t>
  </si>
  <si>
    <t>This file uses a single $6,100 credit-card balance at 22.99% APR so each formula example stays easy to audit on one screen.</t>
  </si>
  <si>
    <t>The Inputs sheet keeps every raw value in yellow, while the Formula_Examples sheet shows the resulting PMT, NPER, IPMT, PPMT, and IF outputs.</t>
  </si>
  <si>
    <t>It is designed for readers who want to understand or troubleshoot a debt payoff worksheet instead of trusting a black-box template.</t>
  </si>
  <si>
    <t>How to Use</t>
  </si>
  <si>
    <t>1. Review the Inputs sheet if you want the exact article example or if you want to swap in your own balance, APR, or monthly payment.</t>
  </si>
  <si>
    <t>2. Open Formula_Examples to see the live outputs for PMT, NPER, IPMT, PPMT, and IF on one worksheet.</t>
  </si>
  <si>
    <t>3. Change any yellow input cell and watch the formula examples update without touching the output sheet.</t>
  </si>
  <si>
    <t>4. Use the two payment-number inputs to inspect how interest and principal change between early and later payments.</t>
  </si>
  <si>
    <t>Version</t>
  </si>
  <si>
    <t>v1.0 | Updated 2026-03-07</t>
  </si>
  <si>
    <t>Newsletter</t>
  </si>
  <si>
    <t>Get spreadsheet updates by email</t>
  </si>
  <si>
    <t>Homepage</t>
  </si>
  <si>
    <t>DebtPayoffSpreadsheet.org</t>
  </si>
  <si>
    <t>Disclaimer</t>
  </si>
  <si>
    <t>Results are estimates for informational and planning purposes only and do not constitute financial, legal, tax, or investment advice. Consult a qualified professional for personalized guidance.</t>
  </si>
  <si>
    <t>Excel Debt Formula Reference - DebtPayoffSpreadsheet.org</t>
  </si>
  <si>
    <t>Formula Inputs</t>
  </si>
  <si>
    <t>Card Balance</t>
  </si>
  <si>
    <t>Annual APR</t>
  </si>
  <si>
    <t>Target Months</t>
  </si>
  <si>
    <t>Test Payment</t>
  </si>
  <si>
    <t>Payment One</t>
  </si>
  <si>
    <t>Payment Two</t>
  </si>
  <si>
    <t>Status Zero</t>
  </si>
  <si>
    <t>Status Open</t>
  </si>
  <si>
    <t>Reference Payment</t>
  </si>
  <si>
    <t>These seven cells are enough to test the core formulas behind most Excel debt payoff templates. The reference payment is the monthly amount needed to clear the sample card in exactly 30 months.</t>
  </si>
  <si>
    <t>Debt Formula Examples</t>
  </si>
  <si>
    <t>PMT Example</t>
  </si>
  <si>
    <t>Balance</t>
  </si>
  <si>
    <t>APR</t>
  </si>
  <si>
    <t>Months</t>
  </si>
  <si>
    <t>Monthly Payment</t>
  </si>
  <si>
    <t>NPER Example</t>
  </si>
  <si>
    <t>Payment</t>
  </si>
  <si>
    <t>Months To Payoff</t>
  </si>
  <si>
    <t>IPMT And PPMT Example</t>
  </si>
  <si>
    <t>Payment #</t>
  </si>
  <si>
    <t>Interest</t>
  </si>
  <si>
    <t>Principal</t>
  </si>
  <si>
    <t>Formula</t>
  </si>
  <si>
    <t>Payment 1</t>
  </si>
  <si>
    <t>Payment 18</t>
  </si>
  <si>
    <t>IF Status Example</t>
  </si>
  <si>
    <t>Status</t>
  </si>
  <si>
    <t>Use PMT for a target payoff date, NPER for a fixed monthly payment, IPMT and PPMT to split each payment, and IF to label balances automatically.</t>
  </si>
  <si>
    <t>Excel Debt Formula Reference Tips</t>
  </si>
  <si>
    <t>What Each Formula Solves</t>
  </si>
  <si>
    <t>- PMT answers how much you need to pay each month if you care about the finish line.</t>
  </si>
  <si>
    <t>- NPER answers how long payoff takes when your monthly payment is the fixed constraint.</t>
  </si>
  <si>
    <t>- IPMT and PPMT show why interest falls and principal rises as the balance shrinks.</t>
  </si>
  <si>
    <t>Common Formula Mistakes</t>
  </si>
  <si>
    <t>- Use APR divided by 12 for monthly calculations, not the annual APR by itself.</t>
  </si>
  <si>
    <t>- Keep the sign convention consistent in PMT, IPMT, and PPMT so the outputs display as usable positive amounts.</t>
  </si>
  <si>
    <t>- Round displayed results to cents, but keep the underlying formulas live so the workbook still recalculates.</t>
  </si>
  <si>
    <t>When This Sheet Helps Most</t>
  </si>
  <si>
    <t>- It is useful when you are building your own worksheet and want to test the math before adding charts or comparison tabs.</t>
  </si>
  <si>
    <t>- It also helps when a downloaded template looks wrong and you need a small reference example to debug the formulas.</t>
  </si>
  <si>
    <t>- Once the formulas look right here, move back into a full payoff schedule or dashboard workbook.</t>
  </si>
  <si>
    <t>Explore more tools:</t>
  </si>
</sst>
</file>

<file path=xl/styles.xml><?xml version="1.0" encoding="utf-8"?>
<styleSheet xmlns="http://schemas.openxmlformats.org/spreadsheetml/2006/main">
  <numFmts count="3">
    <numFmt numFmtId="164" formatCode="$#,##0.00"/>
    <numFmt numFmtId="165" formatCode="0.00%"/>
    <numFmt numFmtId="166" formatCode="0.00"/>
  </numFmts>
  <fonts count="8">
    <font>
      <sz val="11"/>
      <color theme="1"/>
      <name val="Calibri"/>
      <family val="2"/>
      <scheme val="minor"/>
    </font>
    <font>
      <b/>
      <sz val="14"/>
      <color rgb="FFFFFFFF"/>
      <name val="Calibri"/>
      <family val="2"/>
      <scheme val="minor"/>
    </font>
    <font>
      <b/>
      <sz val="12"/>
      <color theme="1"/>
      <name val="Calibri"/>
      <family val="2"/>
      <scheme val="minor"/>
    </font>
    <font>
      <u/>
      <sz val="11"/>
      <color rgb="FF0563C1"/>
      <name val="Calibri"/>
      <family val="2"/>
      <scheme val="minor"/>
    </font>
    <font>
      <sz val="10"/>
      <color theme="1"/>
      <name val="Calibri"/>
      <family val="2"/>
      <scheme val="minor"/>
    </font>
    <font>
      <b/>
      <sz val="11"/>
      <color theme="1"/>
      <name val="Calibri"/>
      <family val="2"/>
      <scheme val="minor"/>
    </font>
    <font>
      <i/>
      <sz val="11"/>
      <color theme="1"/>
      <name val="Calibri"/>
      <family val="2"/>
      <scheme val="minor"/>
    </font>
    <font>
      <b/>
      <sz val="11"/>
      <color rgb="FFFFFFFF"/>
      <name val="Calibri"/>
      <family val="2"/>
      <scheme val="minor"/>
    </font>
  </fonts>
  <fills count="8">
    <fill>
      <patternFill patternType="none"/>
    </fill>
    <fill>
      <patternFill patternType="gray125"/>
    </fill>
    <fill>
      <patternFill patternType="solid">
        <fgColor rgb="FF4472C4"/>
        <bgColor indexed="64"/>
      </patternFill>
    </fill>
    <fill>
      <patternFill patternType="solid">
        <fgColor rgb="FFD9E1F2"/>
        <bgColor indexed="64"/>
      </patternFill>
    </fill>
    <fill>
      <patternFill patternType="solid">
        <fgColor rgb="FFFFF2CC"/>
        <bgColor indexed="64"/>
      </patternFill>
    </fill>
    <fill>
      <patternFill patternType="solid">
        <fgColor rgb="FFF2F2F2"/>
        <bgColor indexed="64"/>
      </patternFill>
    </fill>
    <fill>
      <patternFill patternType="solid">
        <fgColor rgb="FF70AD47"/>
        <bgColor indexed="64"/>
      </patternFill>
    </fill>
    <fill>
      <patternFill patternType="solid">
        <fgColor rgb="FFED7D3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top" wrapText="1"/>
    </xf>
    <xf numFmtId="0" fontId="3" fillId="0" borderId="0" xfId="0" applyFont="1" applyAlignment="1">
      <alignment horizontal="left" vertical="center"/>
    </xf>
    <xf numFmtId="0" fontId="4" fillId="3" borderId="0" xfId="0" applyFont="1" applyFill="1" applyAlignment="1">
      <alignment horizontal="left" vertical="center"/>
    </xf>
    <xf numFmtId="0" fontId="5" fillId="3" borderId="1" xfId="0" applyFont="1" applyFill="1" applyBorder="1" applyAlignment="1">
      <alignment horizontal="left" vertical="center"/>
    </xf>
    <xf numFmtId="164" fontId="0" fillId="4" borderId="1" xfId="0" applyNumberFormat="1" applyFill="1" applyBorder="1" applyAlignment="1">
      <alignment horizontal="right" vertical="center"/>
    </xf>
    <xf numFmtId="0" fontId="6" fillId="5" borderId="1" xfId="0" applyFont="1" applyFill="1" applyBorder="1" applyAlignment="1">
      <alignment horizontal="left" vertical="top" wrapText="1"/>
    </xf>
    <xf numFmtId="165" fontId="0" fillId="4" borderId="1" xfId="0" applyNumberFormat="1" applyFill="1" applyBorder="1" applyAlignment="1">
      <alignment horizontal="right" vertical="center"/>
    </xf>
    <xf numFmtId="1" fontId="0" fillId="4" borderId="1" xfId="0" applyNumberFormat="1" applyFill="1"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1"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7" fillId="2" borderId="1" xfId="0" applyFont="1" applyFill="1" applyBorder="1" applyAlignment="1">
      <alignment horizontal="center" vertical="center"/>
    </xf>
    <xf numFmtId="0" fontId="0" fillId="0" borderId="1" xfId="0"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ebtPayoffSpreadsheet.org/newsletter?src=excel-debt-formula-reference.xlsx" TargetMode="External"/><Relationship Id="rId2" Type="http://schemas.openxmlformats.org/officeDocument/2006/relationships/hyperlink" Target="https://DebtPayoffSpreadsheet.or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ebtPayoffSpreadsheet.org" TargetMode="External"/></Relationships>
</file>

<file path=xl/worksheets/sheet1.xml><?xml version="1.0" encoding="utf-8"?>
<worksheet xmlns="http://schemas.openxmlformats.org/spreadsheetml/2006/main" xmlns:r="http://schemas.openxmlformats.org/officeDocument/2006/relationships">
  <dimension ref="A2:B19"/>
  <sheetViews>
    <sheetView tabSelected="1" workbookViewId="0"/>
  </sheetViews>
  <sheetFormatPr defaultRowHeight="15"/>
  <cols>
    <col min="1" max="1" width="22.7109375" customWidth="1"/>
    <col min="2" max="2" width="90.7109375" customWidth="1"/>
  </cols>
  <sheetData>
    <row r="2" spans="1:2" ht="28" customHeight="1">
      <c r="A2" s="1" t="s">
        <v>0</v>
      </c>
      <c r="B2" s="1"/>
    </row>
    <row r="3" spans="1:2">
      <c r="A3" s="2" t="s">
        <v>1</v>
      </c>
      <c r="B3" s="3" t="s">
        <v>2</v>
      </c>
    </row>
    <row r="4" spans="1:2">
      <c r="A4" s="2" t="s">
        <v>3</v>
      </c>
      <c r="B4" s="4" t="s">
        <v>4</v>
      </c>
    </row>
    <row r="6" spans="1:2">
      <c r="A6" s="2" t="s">
        <v>5</v>
      </c>
    </row>
    <row r="7" spans="1:2">
      <c r="B7" s="4" t="s">
        <v>6</v>
      </c>
    </row>
    <row r="8" spans="1:2">
      <c r="B8" s="4" t="s">
        <v>7</v>
      </c>
    </row>
    <row r="9" spans="1:2">
      <c r="B9" s="4" t="s">
        <v>8</v>
      </c>
    </row>
    <row r="10" spans="1:2">
      <c r="A10" s="2" t="s">
        <v>9</v>
      </c>
      <c r="B10" s="4" t="s">
        <v>10</v>
      </c>
    </row>
    <row r="11" spans="1:2">
      <c r="B11" s="4" t="s">
        <v>11</v>
      </c>
    </row>
    <row r="12" spans="1:2">
      <c r="B12" s="4" t="s">
        <v>12</v>
      </c>
    </row>
    <row r="13" spans="1:2">
      <c r="B13" s="4" t="s">
        <v>13</v>
      </c>
    </row>
    <row r="15" spans="1:2">
      <c r="A15" s="2" t="s">
        <v>14</v>
      </c>
      <c r="B15" s="3" t="s">
        <v>15</v>
      </c>
    </row>
    <row r="16" spans="1:2">
      <c r="A16" s="2" t="s">
        <v>16</v>
      </c>
      <c r="B16" s="5" t="s">
        <v>17</v>
      </c>
    </row>
    <row r="17" spans="1:2">
      <c r="A17" s="2" t="s">
        <v>18</v>
      </c>
      <c r="B17" s="5" t="s">
        <v>19</v>
      </c>
    </row>
    <row r="19" spans="1:2">
      <c r="A19" s="2" t="s">
        <v>20</v>
      </c>
      <c r="B19" s="4" t="s">
        <v>21</v>
      </c>
    </row>
  </sheetData>
  <sheetProtection sheet="1" objects="1" scenarios="1"/>
  <mergeCells count="1">
    <mergeCell ref="A2:B2"/>
  </mergeCells>
  <hyperlinks>
    <hyperlink ref="B16" r:id="rId1"/>
    <hyperlink ref="B17" r:id="rId2"/>
  </hyperlinks>
  <pageMargins left="0.7" right="0.7" top="0.75" bottom="0.75" header="0.3" footer="0.3"/>
  <headerFooter>
    <oddFooter>&amp;LExcel Debt Formula Reference&amp;CDebtPayoffSpreadsheet.org&amp;Rv1.0</oddFooter>
  </headerFooter>
</worksheet>
</file>

<file path=xl/worksheets/sheet2.xml><?xml version="1.0" encoding="utf-8"?>
<worksheet xmlns="http://schemas.openxmlformats.org/spreadsheetml/2006/main" xmlns:r="http://schemas.openxmlformats.org/officeDocument/2006/relationships">
  <dimension ref="A1:F12"/>
  <sheetViews>
    <sheetView workbookViewId="0"/>
  </sheetViews>
  <sheetFormatPr defaultRowHeight="15"/>
  <cols>
    <col min="1" max="1" width="22.7109375" customWidth="1"/>
    <col min="2" max="2" width="15.7109375" customWidth="1"/>
    <col min="3" max="3" width="16.7109375" customWidth="1"/>
    <col min="4" max="4" width="14.7109375" customWidth="1"/>
    <col min="5" max="5" width="16.7109375" customWidth="1"/>
    <col min="6" max="6" width="18.7109375" customWidth="1"/>
  </cols>
  <sheetData>
    <row r="1" spans="1:6" ht="16" customHeight="1">
      <c r="A1" s="6" t="s">
        <v>22</v>
      </c>
      <c r="B1" s="6"/>
      <c r="C1" s="6"/>
      <c r="D1" s="6"/>
      <c r="E1" s="6"/>
      <c r="F1" s="6"/>
    </row>
    <row r="2" spans="1:6">
      <c r="A2" s="1" t="s">
        <v>23</v>
      </c>
      <c r="B2" s="1"/>
      <c r="C2" s="1"/>
      <c r="D2" s="1"/>
      <c r="E2" s="1"/>
      <c r="F2" s="1"/>
    </row>
    <row r="4" spans="1:6">
      <c r="A4" s="7" t="s">
        <v>24</v>
      </c>
      <c r="B4" s="8">
        <v>6100</v>
      </c>
      <c r="D4" s="9" t="s">
        <v>33</v>
      </c>
      <c r="E4" s="9"/>
      <c r="F4" s="9"/>
    </row>
    <row r="5" spans="1:6">
      <c r="A5" s="7" t="s">
        <v>25</v>
      </c>
      <c r="B5" s="10">
        <v>0.2299</v>
      </c>
      <c r="D5" s="9"/>
      <c r="E5" s="9"/>
      <c r="F5" s="9"/>
    </row>
    <row r="6" spans="1:6">
      <c r="A6" s="7" t="s">
        <v>26</v>
      </c>
      <c r="B6" s="11">
        <v>30</v>
      </c>
      <c r="D6" s="9"/>
      <c r="E6" s="9"/>
      <c r="F6" s="9"/>
    </row>
    <row r="7" spans="1:6">
      <c r="A7" s="7" t="s">
        <v>27</v>
      </c>
      <c r="B7" s="8">
        <v>225</v>
      </c>
      <c r="D7" s="9"/>
      <c r="E7" s="9"/>
      <c r="F7" s="9"/>
    </row>
    <row r="8" spans="1:6">
      <c r="A8" s="7" t="s">
        <v>28</v>
      </c>
      <c r="B8" s="11">
        <v>1</v>
      </c>
      <c r="D8" s="9"/>
      <c r="E8" s="9"/>
      <c r="F8" s="9"/>
    </row>
    <row r="9" spans="1:6">
      <c r="A9" s="7" t="s">
        <v>29</v>
      </c>
      <c r="B9" s="11">
        <v>18</v>
      </c>
      <c r="D9" s="9"/>
      <c r="E9" s="9"/>
      <c r="F9" s="9"/>
    </row>
    <row r="10" spans="1:6">
      <c r="A10" s="7" t="s">
        <v>30</v>
      </c>
      <c r="B10" s="8">
        <v>0</v>
      </c>
      <c r="D10" s="9"/>
      <c r="E10" s="9"/>
      <c r="F10" s="9"/>
    </row>
    <row r="11" spans="1:6">
      <c r="A11" s="7" t="s">
        <v>31</v>
      </c>
      <c r="B11" s="8">
        <v>2895.44</v>
      </c>
      <c r="D11" s="9"/>
      <c r="E11" s="9"/>
      <c r="F11" s="9"/>
    </row>
    <row r="12" spans="1:6">
      <c r="A12" s="7" t="s">
        <v>32</v>
      </c>
      <c r="B12" s="12">
        <f>ROUND(PMT(B5/12,B6,-B4),2)</f>
        <v>269.22</v>
      </c>
      <c r="D12" s="9"/>
      <c r="E12" s="9"/>
      <c r="F12" s="9"/>
    </row>
  </sheetData>
  <mergeCells count="3">
    <mergeCell ref="A1:F1"/>
    <mergeCell ref="A2:F2"/>
    <mergeCell ref="D4:F12"/>
  </mergeCells>
  <pageMargins left="0.7" right="0.7" top="0.75" bottom="0.75" header="0.3" footer="0.3"/>
  <headerFooter>
    <oddFooter>&amp;LExcel Debt Formula Reference&amp;CDebtPayoffSpreadsheet.org&amp;Rv1.0</oddFooter>
  </headerFooter>
</worksheet>
</file>

<file path=xl/worksheets/sheet3.xml><?xml version="1.0" encoding="utf-8"?>
<worksheet xmlns="http://schemas.openxmlformats.org/spreadsheetml/2006/main" xmlns:r="http://schemas.openxmlformats.org/officeDocument/2006/relationships">
  <dimension ref="A1:I15"/>
  <sheetViews>
    <sheetView workbookViewId="0"/>
  </sheetViews>
  <sheetFormatPr defaultRowHeight="15"/>
  <cols>
    <col min="1" max="1" width="22.7109375" customWidth="1"/>
    <col min="2" max="2" width="15.7109375" customWidth="1"/>
    <col min="3" max="5" width="16.7109375" customWidth="1"/>
    <col min="6" max="6" width="15.7109375" customWidth="1"/>
    <col min="7" max="7" width="16.7109375" customWidth="1"/>
    <col min="8" max="8" width="15.7109375" customWidth="1"/>
    <col min="9" max="9" width="18.7109375" customWidth="1"/>
  </cols>
  <sheetData>
    <row r="1" spans="1:9" ht="16" customHeight="1">
      <c r="A1" s="6" t="s">
        <v>22</v>
      </c>
      <c r="B1" s="6"/>
      <c r="C1" s="6"/>
      <c r="D1" s="6"/>
      <c r="E1" s="6"/>
      <c r="F1" s="6"/>
      <c r="G1" s="6"/>
      <c r="H1" s="6"/>
      <c r="I1" s="6"/>
    </row>
    <row r="2" spans="1:9">
      <c r="A2" s="1" t="s">
        <v>34</v>
      </c>
      <c r="B2" s="1"/>
      <c r="C2" s="1"/>
      <c r="D2" s="1"/>
      <c r="E2" s="1"/>
      <c r="F2" s="1"/>
      <c r="G2" s="1"/>
      <c r="H2" s="1"/>
      <c r="I2" s="1"/>
    </row>
    <row r="4" spans="1:9">
      <c r="A4" s="2" t="s">
        <v>35</v>
      </c>
      <c r="B4" s="2"/>
      <c r="C4" s="2"/>
      <c r="E4" s="2" t="s">
        <v>40</v>
      </c>
      <c r="F4" s="2"/>
      <c r="G4" s="2"/>
    </row>
    <row r="5" spans="1:9">
      <c r="A5" s="7" t="s">
        <v>36</v>
      </c>
      <c r="B5" s="12">
        <f>CardBalance</f>
        <v>6100.0</v>
      </c>
      <c r="C5" s="9">
        <f>PMT(CardAPR/12,TargetMonths,-CardBalance)</f>
        <v>0</v>
      </c>
      <c r="E5" s="7" t="s">
        <v>36</v>
      </c>
      <c r="F5" s="12">
        <f>CardBalance</f>
        <v>6100.0</v>
      </c>
      <c r="G5" s="9">
        <f>NPER(CardAPR/12,-TestPayment,CardBalance)</f>
        <v>0</v>
      </c>
    </row>
    <row r="6" spans="1:9">
      <c r="A6" s="7" t="s">
        <v>37</v>
      </c>
      <c r="B6" s="13">
        <f>CardAPR</f>
        <v>0.2299</v>
      </c>
      <c r="C6" s="9"/>
      <c r="E6" s="7" t="s">
        <v>37</v>
      </c>
      <c r="F6" s="13">
        <f>CardAPR</f>
        <v>0.2299</v>
      </c>
      <c r="G6" s="9"/>
    </row>
    <row r="7" spans="1:9">
      <c r="A7" s="7" t="s">
        <v>38</v>
      </c>
      <c r="B7" s="14">
        <f>TargetMonths</f>
        <v>30</v>
      </c>
      <c r="C7" s="9"/>
      <c r="E7" s="7" t="s">
        <v>41</v>
      </c>
      <c r="F7" s="12">
        <f>TestPayment</f>
        <v>225.0</v>
      </c>
      <c r="G7" s="9"/>
    </row>
    <row r="8" spans="1:9">
      <c r="A8" s="7" t="s">
        <v>39</v>
      </c>
      <c r="B8" s="12">
        <f>ROUND(PMT(CardAPR/12,TargetMonths,-CardBalance),2)</f>
        <v>269.22</v>
      </c>
      <c r="C8" s="9"/>
      <c r="E8" s="7" t="s">
        <v>42</v>
      </c>
      <c r="F8" s="15">
        <f>ROUND(NPER(CardAPR/12,-TestPayment,CardBalance),2)</f>
        <v>38.61</v>
      </c>
      <c r="G8" s="9"/>
    </row>
    <row r="10" spans="1:9">
      <c r="A10" s="2" t="s">
        <v>43</v>
      </c>
      <c r="B10" s="2"/>
      <c r="C10" s="2"/>
      <c r="D10" s="2"/>
      <c r="E10" s="2"/>
      <c r="G10" s="2" t="s">
        <v>50</v>
      </c>
      <c r="H10" s="2"/>
      <c r="I10" s="2"/>
    </row>
    <row r="11" spans="1:9">
      <c r="A11" s="16" t="s">
        <v>44</v>
      </c>
      <c r="B11" s="16" t="s">
        <v>45</v>
      </c>
      <c r="C11" s="16" t="s">
        <v>46</v>
      </c>
      <c r="D11" s="16" t="s">
        <v>32</v>
      </c>
      <c r="E11" s="16" t="s">
        <v>47</v>
      </c>
      <c r="G11" s="16" t="s">
        <v>36</v>
      </c>
      <c r="H11" s="16" t="s">
        <v>51</v>
      </c>
      <c r="I11" s="16" t="s">
        <v>47</v>
      </c>
    </row>
    <row r="12" spans="1:9">
      <c r="A12" s="14">
        <f>PaymentOne</f>
        <v>1</v>
      </c>
      <c r="B12" s="12">
        <f>ROUND(ABS(IPMT(CardAPR/12,PaymentOne,TargetMonths,-CardBalance)),2)</f>
        <v>116.87</v>
      </c>
      <c r="C12" s="12">
        <f>ROUND(ABS(PPMT(CardAPR/12,PaymentOne,TargetMonths,-CardBalance)),2)</f>
        <v>152.36</v>
      </c>
      <c r="D12" s="12">
        <f>ReferencePayment</f>
        <v>269.22</v>
      </c>
      <c r="E12" s="17" t="s">
        <v>48</v>
      </c>
      <c r="G12" s="12">
        <f>StatusZero</f>
        <v>0.0</v>
      </c>
      <c r="H12" s="18" t="str">
        <f>IF(G12&lt;=0,"PAID OFF","ACTIVE")</f>
        <v>PAID OFF</v>
      </c>
      <c r="I12" s="17">
        <f>IF(Balance&lt;=0,"PAID OFF","ACTIVE")</f>
        <v>0</v>
      </c>
    </row>
    <row r="13" spans="1:9">
      <c r="A13" s="14">
        <f>PaymentTwo</f>
        <v>18</v>
      </c>
      <c r="B13" s="12">
        <f>ROUND(ABS(IPMT(CardAPR/12,PaymentTwo,TargetMonths,-CardBalance)),2)</f>
        <v>58.86</v>
      </c>
      <c r="C13" s="12">
        <f>ROUND(ABS(PPMT(CardAPR/12,PaymentTwo,TargetMonths,-CardBalance)),2)</f>
        <v>210.36</v>
      </c>
      <c r="D13" s="12">
        <f>ReferencePayment</f>
        <v>269.22</v>
      </c>
      <c r="E13" s="17" t="s">
        <v>49</v>
      </c>
      <c r="G13" s="12">
        <f>StatusOpen</f>
        <v>2895.44</v>
      </c>
      <c r="H13" s="19" t="str">
        <f>IF(G13&lt;=0,"PAID OFF","ACTIVE")</f>
        <v>ACTIVE</v>
      </c>
      <c r="I13" s="17">
        <f>IF(Balance&lt;=0,"PAID OFF","ACTIVE")</f>
        <v>0</v>
      </c>
    </row>
    <row r="15" spans="1:9">
      <c r="A15" s="9" t="s">
        <v>52</v>
      </c>
      <c r="B15" s="9"/>
      <c r="C15" s="9"/>
      <c r="D15" s="9"/>
      <c r="E15" s="9"/>
      <c r="F15" s="9"/>
      <c r="G15" s="9"/>
      <c r="H15" s="9"/>
      <c r="I15" s="9"/>
    </row>
  </sheetData>
  <mergeCells count="9">
    <mergeCell ref="A1:I1"/>
    <mergeCell ref="A2:I2"/>
    <mergeCell ref="A4:C4"/>
    <mergeCell ref="C5:C8"/>
    <mergeCell ref="E4:G4"/>
    <mergeCell ref="G5:G8"/>
    <mergeCell ref="A10:E10"/>
    <mergeCell ref="G10:I10"/>
    <mergeCell ref="A15:I15"/>
  </mergeCells>
  <pageMargins left="0.7" right="0.7" top="0.75" bottom="0.75" header="0.3" footer="0.3"/>
  <headerFooter>
    <oddFooter>&amp;LExcel Debt Formula Reference&amp;CDebtPayoffSpreadsheet.org&amp;Rv1.0</oddFooter>
  </headerFooter>
</worksheet>
</file>

<file path=xl/worksheets/sheet4.xml><?xml version="1.0" encoding="utf-8"?>
<worksheet xmlns="http://schemas.openxmlformats.org/spreadsheetml/2006/main" xmlns:r="http://schemas.openxmlformats.org/officeDocument/2006/relationships">
  <dimension ref="A2:B17"/>
  <sheetViews>
    <sheetView workbookViewId="0"/>
  </sheetViews>
  <sheetFormatPr defaultRowHeight="15"/>
  <cols>
    <col min="1" max="1" width="24.7109375" customWidth="1"/>
    <col min="2" max="2" width="88.7109375" customWidth="1"/>
  </cols>
  <sheetData>
    <row r="2" spans="1:2" ht="28" customHeight="1">
      <c r="A2" s="1" t="s">
        <v>53</v>
      </c>
      <c r="B2" s="1"/>
    </row>
    <row r="4" spans="1:2">
      <c r="A4" s="2" t="s">
        <v>54</v>
      </c>
      <c r="B4" s="20" t="s">
        <v>55</v>
      </c>
    </row>
    <row r="5" spans="1:2">
      <c r="B5" s="20" t="s">
        <v>56</v>
      </c>
    </row>
    <row r="6" spans="1:2">
      <c r="B6" s="20" t="s">
        <v>57</v>
      </c>
    </row>
    <row r="8" spans="1:2">
      <c r="A8" s="2" t="s">
        <v>58</v>
      </c>
      <c r="B8" s="20" t="s">
        <v>59</v>
      </c>
    </row>
    <row r="9" spans="1:2">
      <c r="B9" s="20" t="s">
        <v>60</v>
      </c>
    </row>
    <row r="10" spans="1:2">
      <c r="B10" s="20" t="s">
        <v>61</v>
      </c>
    </row>
    <row r="12" spans="1:2">
      <c r="A12" s="2" t="s">
        <v>62</v>
      </c>
      <c r="B12" s="20" t="s">
        <v>63</v>
      </c>
    </row>
    <row r="13" spans="1:2">
      <c r="B13" s="20" t="s">
        <v>64</v>
      </c>
    </row>
    <row r="14" spans="1:2">
      <c r="B14" s="20" t="s">
        <v>65</v>
      </c>
    </row>
    <row r="17" spans="1:2">
      <c r="A17" s="2" t="s">
        <v>66</v>
      </c>
      <c r="B17" s="5" t="s">
        <v>19</v>
      </c>
    </row>
  </sheetData>
  <sheetProtection sheet="1" objects="1" scenarios="1"/>
  <mergeCells count="1">
    <mergeCell ref="A2:B2"/>
  </mergeCells>
  <hyperlinks>
    <hyperlink ref="B17" r:id="rId1"/>
  </hyperlinks>
  <pageMargins left="0.7" right="0.7" top="0.75" bottom="0.75" header="0.3" footer="0.3"/>
  <headerFooter>
    <oddFooter>&amp;LExcel Debt Formula Reference&amp;CDebtPayoffSpreadsheet.org&amp;Rv1.0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Start_Here</vt:lpstr>
      <vt:lpstr>Inputs</vt:lpstr>
      <vt:lpstr>Formula_Examples</vt:lpstr>
      <vt:lpstr>Bonus_Tips</vt:lpstr>
      <vt:lpstr>CardAPR</vt:lpstr>
      <vt:lpstr>CardBalance</vt:lpstr>
      <vt:lpstr>PaymentOne</vt:lpstr>
      <vt:lpstr>PaymentTwo</vt:lpstr>
      <vt:lpstr>ReferencePayment</vt:lpstr>
      <vt:lpstr>StatusOpen</vt:lpstr>
      <vt:lpstr>StatusZero</vt:lpstr>
      <vt:lpstr>TargetMonths</vt:lpstr>
      <vt:lpstr>TestPayment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2026-03-07T09:51:32Z</dcterms:created>
  <dcterms:modified xsi:type="dcterms:W3CDTF">2026-03-07T09:51:32Z</dcterms:modified>
</cp:coreProperties>
</file>